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13"/>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EE6CDC8B-B10E-4EA1-8577-732FB6478588}" xr6:coauthVersionLast="46" xr6:coauthVersionMax="46" xr10:uidLastSave="{00000000-0000-0000-0000-000000000000}"/>
  <bookViews>
    <workbookView xWindow="-120" yWindow="-120" windowWidth="29040" windowHeight="15840" firstSheet="1" activeTab="1" xr2:uid="{DB1D77BB-954B-475A-A441-043540E0388C}"/>
  </bookViews>
  <sheets>
    <sheet name="集計結果" sheetId="1" r:id="rId1"/>
    <sheet name="単純集計" sheetId="3" r:id="rId2"/>
    <sheet name="クロス集計" sheetId="2" r:id="rId3"/>
  </sheets>
  <calcPr calcId="191028" calcCompleted="0"/>
  <pivotCaches>
    <pivotCache cacheId="125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 i="3" l="1" a="1"/>
  <c r="V11" i="3" s="1"/>
  <c r="V4" i="3" a="1"/>
  <c r="V4" i="3" s="1"/>
  <c r="C17" i="3"/>
  <c r="C16" i="3"/>
  <c r="C15" i="3"/>
  <c r="C14" i="3"/>
  <c r="C11" i="3"/>
  <c r="C10" i="3"/>
  <c r="C9" i="3"/>
  <c r="C3" i="3"/>
  <c r="C4" i="3"/>
  <c r="J5" i="1" l="1" a="1"/>
  <c r="J5" i="1"/>
  <c r="J6" i="1" a="1"/>
  <c r="J6" i="1" s="1"/>
  <c r="J7" i="1" a="1"/>
  <c r="J7" i="1" s="1"/>
  <c r="J8" i="1" a="1"/>
  <c r="J8" i="1"/>
  <c r="J9" i="1" a="1"/>
  <c r="J9" i="1"/>
  <c r="J10" i="1" a="1"/>
  <c r="J10" i="1" s="1"/>
  <c r="J11" i="1" a="1"/>
  <c r="J11" i="1" s="1"/>
  <c r="J12" i="1" a="1"/>
  <c r="J12" i="1"/>
  <c r="J13" i="1" a="1"/>
  <c r="J13" i="1" s="1"/>
  <c r="J14" i="1" a="1"/>
  <c r="J14" i="1" s="1"/>
  <c r="J15" i="1" a="1"/>
  <c r="J15" i="1" s="1"/>
  <c r="J16" i="1" a="1"/>
  <c r="J16" i="1"/>
  <c r="J17" i="1" a="1"/>
  <c r="J17" i="1" s="1"/>
  <c r="J18" i="1" a="1"/>
  <c r="J18" i="1" s="1"/>
  <c r="J19" i="1" a="1"/>
  <c r="J19" i="1" s="1"/>
  <c r="J20" i="1" a="1"/>
  <c r="J20" i="1"/>
  <c r="J21" i="1" a="1"/>
  <c r="J21" i="1" s="1"/>
  <c r="J22" i="1" a="1"/>
  <c r="J22" i="1" s="1"/>
  <c r="J23" i="1" a="1"/>
  <c r="J23" i="1" s="1"/>
  <c r="J24" i="1" a="1"/>
  <c r="J24" i="1"/>
  <c r="J25" i="1" a="1"/>
  <c r="J25" i="1" s="1"/>
  <c r="J26" i="1" a="1"/>
  <c r="J26" i="1" s="1"/>
  <c r="J27" i="1" a="1"/>
  <c r="J27" i="1" s="1"/>
  <c r="J28" i="1" a="1"/>
  <c r="J28" i="1"/>
  <c r="J4" i="1" a="1"/>
  <c r="J4" i="1" s="1"/>
  <c r="H5" i="1"/>
  <c r="H6" i="1"/>
  <c r="H7" i="1"/>
  <c r="H8" i="1"/>
  <c r="H9" i="1"/>
  <c r="H10" i="1"/>
  <c r="H11" i="1"/>
  <c r="H12" i="1"/>
  <c r="H13" i="1"/>
  <c r="H14" i="1"/>
  <c r="H15" i="1"/>
  <c r="H16" i="1"/>
  <c r="H17" i="1"/>
  <c r="H18" i="1"/>
  <c r="H19" i="1"/>
  <c r="H20" i="1"/>
  <c r="H21" i="1"/>
  <c r="H22" i="1"/>
  <c r="H23" i="1"/>
  <c r="H24" i="1"/>
  <c r="H25" i="1"/>
  <c r="H26" i="1"/>
  <c r="H27" i="1"/>
  <c r="H28" i="1"/>
  <c r="D5" i="1"/>
  <c r="D6" i="1"/>
  <c r="D7" i="1"/>
  <c r="D8" i="1"/>
  <c r="D9" i="1"/>
  <c r="D10" i="1"/>
  <c r="D11" i="1"/>
  <c r="D12" i="1"/>
  <c r="D13" i="1"/>
  <c r="D14" i="1"/>
  <c r="D15" i="1"/>
  <c r="D16" i="1"/>
  <c r="D17" i="1"/>
  <c r="D18" i="1"/>
  <c r="D19" i="1"/>
  <c r="D20" i="1"/>
  <c r="D21" i="1"/>
  <c r="D22" i="1"/>
  <c r="D23" i="1"/>
  <c r="D24" i="1"/>
  <c r="D25" i="1"/>
  <c r="D26" i="1"/>
  <c r="D27" i="1"/>
  <c r="D28" i="1"/>
  <c r="D4" i="1"/>
  <c r="H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<sst xmlns="http://schemas.openxmlformats.org/spreadsheetml/2006/main" count="83" uniqueCount="63">
  <si>
    <t>情報処理演習Ⅰのあるクラスで行ったアンケート調査の結果</t>
    <rPh sb="0" eb="2">
      <t>ジョウホウ</t>
    </rPh>
    <rPh sb="2" eb="4">
      <t>ショリ</t>
    </rPh>
    <rPh sb="4" eb="6">
      <t>エンシュウ</t>
    </rPh>
    <rPh sb="14" eb="15">
      <t>オコナ</t>
    </rPh>
    <rPh sb="22" eb="24">
      <t>チョウサ</t>
    </rPh>
    <rPh sb="25" eb="27">
      <t>ケッカ</t>
    </rPh>
    <phoneticPr fontId="1"/>
  </si>
  <si>
    <t>No.</t>
    <phoneticPr fontId="1"/>
  </si>
  <si>
    <t>Q1</t>
    <phoneticPr fontId="1"/>
  </si>
  <si>
    <t>Q1ラベル</t>
    <phoneticPr fontId="1"/>
  </si>
  <si>
    <t>Q3</t>
    <phoneticPr fontId="1"/>
  </si>
  <si>
    <t>Q4</t>
    <phoneticPr fontId="1"/>
  </si>
  <si>
    <t>Q5</t>
    <phoneticPr fontId="1"/>
  </si>
  <si>
    <t>Q5ラベル</t>
    <phoneticPr fontId="1"/>
  </si>
  <si>
    <t>Q6</t>
    <phoneticPr fontId="1"/>
  </si>
  <si>
    <t>Ｑ６ラベル</t>
    <phoneticPr fontId="1"/>
  </si>
  <si>
    <t>調査紙の内容</t>
    <rPh sb="0" eb="2">
      <t>チョウサ</t>
    </rPh>
    <rPh sb="2" eb="3">
      <t>シ</t>
    </rPh>
    <rPh sb="4" eb="6">
      <t>ナイヨウ</t>
    </rPh>
    <phoneticPr fontId="1"/>
  </si>
  <si>
    <t>Q1. あなたの性別は？</t>
  </si>
  <si>
    <t>1. 女性　/　2. 男性</t>
    <phoneticPr fontId="1"/>
  </si>
  <si>
    <t>Q2. あなたの所属学部は？</t>
  </si>
  <si>
    <t>Q3. あなたの1日の平均睡眠時間は？</t>
  </si>
  <si>
    <t>時間くらい</t>
  </si>
  <si>
    <t>Q4. 1週間のアルバイト日数は？</t>
  </si>
  <si>
    <t>日くらい</t>
  </si>
  <si>
    <t>Q5. 「個別化学習の学び方」はあなたにとって合っていますか？</t>
  </si>
  <si>
    <t>1. 合っている　/　2. どちらともいえない　/　3. 合っていない</t>
    <phoneticPr fontId="1"/>
  </si>
  <si>
    <t>Q6. 「一斉授業」と「個別化学習」はどちらが良いですか？</t>
  </si>
  <si>
    <t>1. 一斉授業　/　2. どちらも良くない　/　3. 個別化授業　/　4. 両方とも良い</t>
    <phoneticPr fontId="1"/>
  </si>
  <si>
    <t>女性</t>
    <rPh sb="0" eb="2">
      <t>ジョセイ</t>
    </rPh>
    <phoneticPr fontId="1"/>
  </si>
  <si>
    <t>Q3階級の上限</t>
    <rPh sb="2" eb="4">
      <t>カイキュウ</t>
    </rPh>
    <rPh sb="5" eb="7">
      <t>ジョウゲン</t>
    </rPh>
    <phoneticPr fontId="1"/>
  </si>
  <si>
    <t>度数</t>
    <rPh sb="0" eb="2">
      <t>ドスウ</t>
    </rPh>
    <phoneticPr fontId="1"/>
  </si>
  <si>
    <t>ラベル</t>
    <phoneticPr fontId="1"/>
  </si>
  <si>
    <t>男性</t>
    <rPh sb="0" eb="2">
      <t>ダンセイ</t>
    </rPh>
    <phoneticPr fontId="1"/>
  </si>
  <si>
    <t>～2時間</t>
    <rPh sb="2" eb="4">
      <t>ジカン</t>
    </rPh>
    <phoneticPr fontId="1"/>
  </si>
  <si>
    <t>～4時間</t>
    <rPh sb="2" eb="4">
      <t>ジカン</t>
    </rPh>
    <phoneticPr fontId="1"/>
  </si>
  <si>
    <t>～6時間</t>
    <rPh sb="2" eb="4">
      <t>ジカン</t>
    </rPh>
    <phoneticPr fontId="1"/>
  </si>
  <si>
    <t>～8時間</t>
    <rPh sb="2" eb="4">
      <t>ジカン</t>
    </rPh>
    <phoneticPr fontId="1"/>
  </si>
  <si>
    <t>～10時間</t>
    <rPh sb="3" eb="5">
      <t>ジカン</t>
    </rPh>
    <phoneticPr fontId="1"/>
  </si>
  <si>
    <t>あっている</t>
    <phoneticPr fontId="1"/>
  </si>
  <si>
    <t>どちらともいえない</t>
    <phoneticPr fontId="1"/>
  </si>
  <si>
    <t>Q4階級の上限</t>
    <rPh sb="2" eb="4">
      <t>カイキュウ</t>
    </rPh>
    <rPh sb="5" eb="7">
      <t>ジョウゲン</t>
    </rPh>
    <phoneticPr fontId="1"/>
  </si>
  <si>
    <t>合っていない</t>
    <rPh sb="0" eb="1">
      <t>ア</t>
    </rPh>
    <phoneticPr fontId="1"/>
  </si>
  <si>
    <t>～1日</t>
    <rPh sb="2" eb="3">
      <t>ニチ</t>
    </rPh>
    <phoneticPr fontId="1"/>
  </si>
  <si>
    <t>～2日</t>
  </si>
  <si>
    <t>～3日</t>
  </si>
  <si>
    <t>一斉授業</t>
    <rPh sb="0" eb="2">
      <t>イッセイ</t>
    </rPh>
    <rPh sb="2" eb="4">
      <t>ジュギョウ</t>
    </rPh>
    <phoneticPr fontId="1"/>
  </si>
  <si>
    <t>～4日</t>
  </si>
  <si>
    <t>個別化授業</t>
    <rPh sb="0" eb="3">
      <t>コベツカ</t>
    </rPh>
    <rPh sb="3" eb="5">
      <t>ジュギョウ</t>
    </rPh>
    <phoneticPr fontId="1"/>
  </si>
  <si>
    <t>両方とも良い</t>
    <rPh sb="0" eb="2">
      <t>リョウホウ</t>
    </rPh>
    <rPh sb="4" eb="5">
      <t>ヨ</t>
    </rPh>
    <phoneticPr fontId="1"/>
  </si>
  <si>
    <r>
      <rPr>
        <b/>
        <sz val="11"/>
        <color theme="1"/>
        <rFont val="游ゴシック"/>
        <family val="3"/>
        <charset val="128"/>
        <scheme val="minor"/>
      </rPr>
      <t>Q1性別</t>
    </r>
    <r>
      <rPr>
        <sz val="11"/>
        <color theme="1"/>
        <rFont val="游ゴシック"/>
        <family val="2"/>
        <charset val="128"/>
        <scheme val="minor"/>
      </rPr>
      <t>と、</t>
    </r>
    <r>
      <rPr>
        <b/>
        <sz val="11"/>
        <color theme="1"/>
        <rFont val="游ゴシック"/>
        <family val="3"/>
        <charset val="128"/>
        <scheme val="minor"/>
      </rPr>
      <t>Q5個別化学習は自分に合っているか？</t>
    </r>
    <r>
      <rPr>
        <sz val="11"/>
        <color theme="1"/>
        <rFont val="游ゴシック"/>
        <family val="2"/>
        <charset val="128"/>
        <scheme val="minor"/>
      </rPr>
      <t>のクロス集計</t>
    </r>
    <rPh sb="2" eb="4">
      <t>セイベツ</t>
    </rPh>
    <rPh sb="8" eb="11">
      <t>コベツカ</t>
    </rPh>
    <rPh sb="11" eb="13">
      <t>ガクシュウ</t>
    </rPh>
    <rPh sb="14" eb="16">
      <t>ジブン</t>
    </rPh>
    <rPh sb="17" eb="18">
      <t>ア</t>
    </rPh>
    <rPh sb="28" eb="30">
      <t>シュウケイ</t>
    </rPh>
    <phoneticPr fontId="1"/>
  </si>
  <si>
    <t>個数 / Q1ラベル</t>
  </si>
  <si>
    <t>列ラベル</t>
  </si>
  <si>
    <t>行ラベル</t>
  </si>
  <si>
    <t>あっている</t>
  </si>
  <si>
    <t>どちらともいえない</t>
  </si>
  <si>
    <t>合っていない</t>
  </si>
  <si>
    <t>総計</t>
  </si>
  <si>
    <t>女性</t>
  </si>
  <si>
    <t>男性</t>
  </si>
  <si>
    <t>結果</t>
    <rPh sb="0" eb="2">
      <t>ケッカ</t>
    </rPh>
    <phoneticPr fontId="1"/>
  </si>
  <si>
    <t>数が少ないので何とも言えないが、
男性には個別化学習の形式が受け入れられているように感じる</t>
    <rPh sb="0" eb="1">
      <t>カズ</t>
    </rPh>
    <rPh sb="2" eb="3">
      <t>スク</t>
    </rPh>
    <rPh sb="7" eb="8">
      <t>ナン</t>
    </rPh>
    <rPh sb="10" eb="11">
      <t>イ</t>
    </rPh>
    <rPh sb="17" eb="19">
      <t>ダンセイ</t>
    </rPh>
    <rPh sb="21" eb="24">
      <t>コベツカ</t>
    </rPh>
    <rPh sb="24" eb="26">
      <t>ガクシュウ</t>
    </rPh>
    <rPh sb="27" eb="29">
      <t>ケイシキ</t>
    </rPh>
    <rPh sb="30" eb="31">
      <t>ウ</t>
    </rPh>
    <rPh sb="32" eb="33">
      <t>イ</t>
    </rPh>
    <rPh sb="42" eb="43">
      <t>カン</t>
    </rPh>
    <phoneticPr fontId="1"/>
  </si>
  <si>
    <r>
      <rPr>
        <b/>
        <sz val="11"/>
        <color theme="1"/>
        <rFont val="游ゴシック"/>
        <family val="3"/>
        <charset val="128"/>
        <scheme val="minor"/>
      </rPr>
      <t>Q1性別</t>
    </r>
    <r>
      <rPr>
        <sz val="11"/>
        <color theme="1"/>
        <rFont val="游ゴシック"/>
        <family val="2"/>
        <charset val="128"/>
        <scheme val="minor"/>
      </rPr>
      <t>と、</t>
    </r>
    <r>
      <rPr>
        <b/>
        <sz val="11"/>
        <color theme="1"/>
        <rFont val="游ゴシック"/>
        <family val="3"/>
        <charset val="128"/>
        <scheme val="minor"/>
      </rPr>
      <t>Q6一斉授業と個別化授業どちらが良いか？</t>
    </r>
    <r>
      <rPr>
        <sz val="11"/>
        <color theme="1"/>
        <rFont val="游ゴシック"/>
        <family val="2"/>
        <charset val="128"/>
        <scheme val="minor"/>
      </rPr>
      <t>のクロス集計</t>
    </r>
    <rPh sb="2" eb="4">
      <t>セイベツ</t>
    </rPh>
    <rPh sb="8" eb="10">
      <t>イッセイ</t>
    </rPh>
    <rPh sb="10" eb="12">
      <t>ジュギョウ</t>
    </rPh>
    <rPh sb="13" eb="16">
      <t>コベツカ</t>
    </rPh>
    <rPh sb="16" eb="18">
      <t>ジュギョウ</t>
    </rPh>
    <rPh sb="22" eb="23">
      <t>ヨ</t>
    </rPh>
    <rPh sb="30" eb="32">
      <t>シュウケイ</t>
    </rPh>
    <phoneticPr fontId="1"/>
  </si>
  <si>
    <t>どちらとも良くない</t>
  </si>
  <si>
    <t>一斉授業</t>
  </si>
  <si>
    <t>個別化授業</t>
  </si>
  <si>
    <t>両方とも良い</t>
  </si>
  <si>
    <t>女性は一斉授業と個別化授業の差が無いようである。
男性は個別化授業の方が合っていると思える人が多そうである。</t>
    <rPh sb="0" eb="2">
      <t>ジョセイ</t>
    </rPh>
    <rPh sb="3" eb="5">
      <t>イッセイ</t>
    </rPh>
    <rPh sb="5" eb="7">
      <t>ジュギョウ</t>
    </rPh>
    <rPh sb="8" eb="11">
      <t>コベツカ</t>
    </rPh>
    <rPh sb="11" eb="13">
      <t>ジュギョウ</t>
    </rPh>
    <rPh sb="14" eb="15">
      <t>サ</t>
    </rPh>
    <rPh sb="16" eb="17">
      <t>ナ</t>
    </rPh>
    <rPh sb="25" eb="27">
      <t>ダンセイ</t>
    </rPh>
    <rPh sb="28" eb="31">
      <t>コベツカ</t>
    </rPh>
    <rPh sb="31" eb="33">
      <t>ジュギョウ</t>
    </rPh>
    <rPh sb="34" eb="35">
      <t>ホウ</t>
    </rPh>
    <rPh sb="36" eb="37">
      <t>ア</t>
    </rPh>
    <rPh sb="42" eb="43">
      <t>オモ</t>
    </rPh>
    <rPh sb="45" eb="46">
      <t>ヒト</t>
    </rPh>
    <rPh sb="47" eb="48">
      <t>オオ</t>
    </rPh>
    <phoneticPr fontId="1"/>
  </si>
  <si>
    <t>総合判断</t>
    <rPh sb="0" eb="2">
      <t>ソウゴウ</t>
    </rPh>
    <rPh sb="2" eb="4">
      <t>ハンダン</t>
    </rPh>
    <phoneticPr fontId="1"/>
  </si>
  <si>
    <t>この2つのクロス集計の結果から、個別化学習に関して合わないと思っている女性がいることが分かった。ただし、全体数から見れば個別化学習に対して否定的な意見の数は少なく、「あっている」という前向きな発言も多くあった。
年度途中からの試験的な導入であったが、個別化学習の形式で情報処理演習Ⅰを行ったことに意義があったのではないかと思える。</t>
    <rPh sb="8" eb="10">
      <t>シュウケイ</t>
    </rPh>
    <rPh sb="11" eb="13">
      <t>ケッカ</t>
    </rPh>
    <rPh sb="16" eb="19">
      <t>コベツカ</t>
    </rPh>
    <rPh sb="19" eb="21">
      <t>ガクシュウ</t>
    </rPh>
    <rPh sb="22" eb="23">
      <t>カン</t>
    </rPh>
    <rPh sb="25" eb="26">
      <t>ア</t>
    </rPh>
    <rPh sb="30" eb="31">
      <t>オモ</t>
    </rPh>
    <rPh sb="35" eb="37">
      <t>ジョセイ</t>
    </rPh>
    <rPh sb="43" eb="44">
      <t>ワ</t>
    </rPh>
    <rPh sb="52" eb="54">
      <t>ゼンタイ</t>
    </rPh>
    <rPh sb="54" eb="55">
      <t>スウ</t>
    </rPh>
    <rPh sb="57" eb="58">
      <t>ミ</t>
    </rPh>
    <rPh sb="69" eb="72">
      <t>ヒテイテキ</t>
    </rPh>
    <rPh sb="73" eb="75">
      <t>イケン</t>
    </rPh>
    <rPh sb="76" eb="77">
      <t>カズ</t>
    </rPh>
    <rPh sb="78" eb="79">
      <t>スク</t>
    </rPh>
    <rPh sb="92" eb="94">
      <t>マエム</t>
    </rPh>
    <rPh sb="96" eb="98">
      <t>ハツゲン</t>
    </rPh>
    <rPh sb="99" eb="100">
      <t>オオ</t>
    </rPh>
    <rPh sb="107" eb="109">
      <t>ネンド</t>
    </rPh>
    <rPh sb="109" eb="111">
      <t>トチュウ</t>
    </rPh>
    <rPh sb="114" eb="117">
      <t>シケンテキ</t>
    </rPh>
    <rPh sb="118" eb="120">
      <t>ドウニュウ</t>
    </rPh>
    <rPh sb="126" eb="129">
      <t>コベツカ</t>
    </rPh>
    <rPh sb="129" eb="131">
      <t>ガクシュウ</t>
    </rPh>
    <rPh sb="132" eb="134">
      <t>ケイシキ</t>
    </rPh>
    <rPh sb="135" eb="137">
      <t>ジョウホウ</t>
    </rPh>
    <rPh sb="137" eb="139">
      <t>ショリ</t>
    </rPh>
    <rPh sb="139" eb="141">
      <t>エンシュウ</t>
    </rPh>
    <rPh sb="143" eb="144">
      <t>オコナ</t>
    </rPh>
    <rPh sb="149" eb="151">
      <t>イギ</t>
    </rPh>
    <rPh sb="162" eb="163">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</si>
</sst>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5" xfId="0" applyFill="1" applyBorder="1">
      <alignment vertical="center"/>
    </xf>
    <xf numFmtId="0" fontId="0" fillId="0" borderId="0" xfId="0" applyAlignment="1">
      <alignment vertical="top"/>
    </xf>
    <xf numFmtId="0" fontId="4" fillId="0" borderId="0" xfId="0" applyFont="1">
      <alignment vertical="center"/>
    </xf>
    <xf numFmtId="0" fontId="0" fillId="0" borderId="0" xfId="0" applyFill="1" applyBorder="1" applyAlignment="1">
      <alignment vertical="center"/>
    </xf>
    <xf numFmtId="0" fontId="4" fillId="0" borderId="1" xfId="0" applyFont="1" applyBorder="1">
      <alignment vertical="center"/>
    </xf>
    <xf numFmtId="0" fontId="0" fillId="0" borderId="0" xfId="0" applyFont="1" applyFill="1" applyBorder="1" applyAlignment="1">
      <alignment horizontal="centerContinuous"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単純集計!$W$4:$W$8</c:f>
              <c:strCache>
                <c:ptCount val="5"/>
                <c:pt idx="0">
                  <c:v>～2時間</c:v>
                </c:pt>
                <c:pt idx="1">
                  <c:v>～4時間</c:v>
                </c:pt>
                <c:pt idx="2">
                  <c:v>～6時間</c:v>
                </c:pt>
                <c:pt idx="3">
                  <c:v>～8時間</c:v>
                </c:pt>
                <c:pt idx="4">
                  <c:v>～10時間</c:v>
                </c:pt>
              </c:strCache>
            </c:strRef>
          </c:cat>
          <c:val>
            <c:numRef>
              <c:f>単純集計!$V$4:$V$8</c:f>
              <c:numCache>
                <c:formatCode>General</c:formatCode>
                <c:ptCount val="5"/>
                <c:pt idx="0">
                  <c:v>0</c:v>
                </c:pt>
                <c:pt idx="1">
                  <c:v>2</c:v>
                </c:pt>
                <c:pt idx="2">
                  <c:v>6</c:v>
                </c:pt>
                <c:pt idx="3">
                  <c:v>16</c:v>
                </c:pt>
                <c:pt idx="4">
                  <c:v>1</c:v>
                </c:pt>
              </c:numCache>
            </c:numRef>
          </c:val>
          <c:extLst>
            <c:ext xmlns:c16="http://schemas.microsoft.com/office/drawing/2014/chart" uri="{C3380CC4-5D6E-409C-BE32-E72D297353CC}">
              <c16:uniqueId val="{00000000-7067-4FF0-81BE-421F79F5ED35}"/>
            </c:ext>
          </c:extLst>
        </c:ser>
        <c:dLbls>
          <c:showLegendKey val="0"/>
          <c:showVal val="0"/>
          <c:showCatName val="0"/>
          <c:showSerName val="0"/>
          <c:showPercent val="0"/>
          <c:showBubbleSize val="0"/>
        </c:dLbls>
        <c:gapWidth val="219"/>
        <c:overlap val="-27"/>
        <c:axId val="558140640"/>
        <c:axId val="558139328"/>
      </c:barChart>
      <c:catAx>
        <c:axId val="55814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139328"/>
        <c:crosses val="autoZero"/>
        <c:auto val="1"/>
        <c:lblAlgn val="ctr"/>
        <c:lblOffset val="100"/>
        <c:noMultiLvlLbl val="0"/>
      </c:catAx>
      <c:valAx>
        <c:axId val="558139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14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単純集計!$W$11:$W$14</c:f>
              <c:strCache>
                <c:ptCount val="4"/>
                <c:pt idx="0">
                  <c:v>～1日</c:v>
                </c:pt>
                <c:pt idx="1">
                  <c:v>～2日</c:v>
                </c:pt>
                <c:pt idx="2">
                  <c:v>～3日</c:v>
                </c:pt>
                <c:pt idx="3">
                  <c:v>～4日</c:v>
                </c:pt>
              </c:strCache>
            </c:strRef>
          </c:cat>
          <c:val>
            <c:numRef>
              <c:f>単純集計!$V$11:$V$14</c:f>
              <c:numCache>
                <c:formatCode>General</c:formatCode>
                <c:ptCount val="4"/>
                <c:pt idx="0">
                  <c:v>9</c:v>
                </c:pt>
                <c:pt idx="1">
                  <c:v>4</c:v>
                </c:pt>
                <c:pt idx="2">
                  <c:v>6</c:v>
                </c:pt>
                <c:pt idx="3">
                  <c:v>6</c:v>
                </c:pt>
              </c:numCache>
            </c:numRef>
          </c:val>
          <c:extLst>
            <c:ext xmlns:c16="http://schemas.microsoft.com/office/drawing/2014/chart" uri="{C3380CC4-5D6E-409C-BE32-E72D297353CC}">
              <c16:uniqueId val="{00000000-4BAE-4C54-BD56-438A3AE86AF7}"/>
            </c:ext>
          </c:extLst>
        </c:ser>
        <c:ser>
          <c:idx val="1"/>
          <c:order val="1"/>
          <c:spPr>
            <a:solidFill>
              <a:schemeClr val="accent2"/>
            </a:solidFill>
            <a:ln>
              <a:noFill/>
            </a:ln>
            <a:effectLst/>
          </c:spPr>
          <c:invertIfNegative val="0"/>
          <c:cat>
            <c:strRef>
              <c:f>単純集計!$W$11:$W$14</c:f>
              <c:strCache>
                <c:ptCount val="4"/>
                <c:pt idx="0">
                  <c:v>～1日</c:v>
                </c:pt>
                <c:pt idx="1">
                  <c:v>～2日</c:v>
                </c:pt>
                <c:pt idx="2">
                  <c:v>～3日</c:v>
                </c:pt>
                <c:pt idx="3">
                  <c:v>～4日</c:v>
                </c:pt>
              </c:strCache>
            </c:strRef>
          </c:cat>
          <c:val>
            <c:numRef>
              <c:f>単純集計!$W$11:$W$14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BAE-4C54-BD56-438A3AE86AF7}"/>
            </c:ext>
          </c:extLst>
        </c:ser>
        <c:dLbls>
          <c:showLegendKey val="0"/>
          <c:showVal val="0"/>
          <c:showCatName val="0"/>
          <c:showSerName val="0"/>
          <c:showPercent val="0"/>
          <c:showBubbleSize val="0"/>
        </c:dLbls>
        <c:gapWidth val="219"/>
        <c:overlap val="-27"/>
        <c:axId val="558082256"/>
        <c:axId val="558082912"/>
      </c:barChart>
      <c:catAx>
        <c:axId val="55808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82912"/>
        <c:crosses val="autoZero"/>
        <c:auto val="1"/>
        <c:lblAlgn val="ctr"/>
        <c:lblOffset val="100"/>
        <c:noMultiLvlLbl val="0"/>
      </c:catAx>
      <c:valAx>
        <c:axId val="55808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8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433387</xdr:colOff>
      <xdr:row>2</xdr:row>
      <xdr:rowOff>133350</xdr:rowOff>
    </xdr:from>
    <xdr:to>
      <xdr:col>13</xdr:col>
      <xdr:colOff>295275</xdr:colOff>
      <xdr:row>13</xdr:row>
      <xdr:rowOff>66675</xdr:rowOff>
    </xdr:to>
    <xdr:graphicFrame macro="">
      <xdr:nvGraphicFramePr>
        <xdr:cNvPr id="4" name="グラフ 3">
          <a:extLst>
            <a:ext uri="{FF2B5EF4-FFF2-40B4-BE49-F238E27FC236}">
              <a16:creationId xmlns:a16="http://schemas.microsoft.com/office/drawing/2014/main" id="{28570269-697A-489E-97CE-515FB23AC3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471487</xdr:colOff>
      <xdr:row>15</xdr:row>
      <xdr:rowOff>152400</xdr:rowOff>
    </xdr:from>
    <xdr:to>
      <xdr:col>14</xdr:col>
      <xdr:colOff>242887</xdr:colOff>
      <xdr:row>27</xdr:row>
      <xdr:rowOff>38100</xdr:rowOff>
    </xdr:to>
    <xdr:graphicFrame macro="">
      <xdr:nvGraphicFramePr>
        <xdr:cNvPr id="5" name="グラフ 4">
          <a:extLst>
            <a:ext uri="{FF2B5EF4-FFF2-40B4-BE49-F238E27FC236}">
              <a16:creationId xmlns:a16="http://schemas.microsoft.com/office/drawing/2014/main" id="{8E9B6398-0E87-4BE0-A6AB-26597F1999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845.633850347222" createdVersion="6" refreshedVersion="6" minRefreshableVersion="3" recordCount="25" xr:uid="{CF022A39-ACC1-41D5-875A-5DD7EE38A40F}">
  <cacheSource type="worksheet">
    <worksheetSource ref="B3:J28" sheet="集計結果"/>
  </cacheSource>
  <cacheFields count="9">
    <cacheField name="No." numFmtId="0">
      <sharedItems containsSemiMixedTypes="0" containsString="0" containsNumber="1" containsInteger="1" minValue="1" maxValue="25"/>
    </cacheField>
    <cacheField name="Q1" numFmtId="0">
      <sharedItems containsSemiMixedTypes="0" containsString="0" containsNumber="1" containsInteger="1" minValue="1" maxValue="2" count="2">
        <n v="1"/>
        <n v="2"/>
      </sharedItems>
    </cacheField>
    <cacheField name="Q1ラベル" numFmtId="0">
      <sharedItems count="2">
        <s v="女性"/>
        <s v="男性"/>
      </sharedItems>
    </cacheField>
    <cacheField name="Q3" numFmtId="0">
      <sharedItems containsSemiMixedTypes="0" containsString="0" containsNumber="1" containsInteger="1" minValue="4" maxValue="10"/>
    </cacheField>
    <cacheField name="Q4" numFmtId="0">
      <sharedItems containsSemiMixedTypes="0" containsString="0" containsNumber="1" containsInteger="1" minValue="0" maxValue="4"/>
    </cacheField>
    <cacheField name="Q5" numFmtId="0">
      <sharedItems containsSemiMixedTypes="0" containsString="0" containsNumber="1" containsInteger="1" minValue="1" maxValue="3"/>
    </cacheField>
    <cacheField name="Q5ラベル" numFmtId="0">
      <sharedItems count="3">
        <s v="あっている"/>
        <s v="合っていない"/>
        <s v="どちらともいえない"/>
      </sharedItems>
    </cacheField>
    <cacheField name="Q6" numFmtId="0">
      <sharedItems containsSemiMixedTypes="0" containsString="0" containsNumber="1" containsInteger="1" minValue="1" maxValue="4"/>
    </cacheField>
    <cacheField name="Ｑ６ラベル" numFmtId="0">
      <sharedItems count="4">
        <s v="両方とも良い"/>
        <s v="一斉授業"/>
        <s v="個別化授業"/>
        <s v="どちらとも良くない"/>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n v="1"/>
    <x v="0"/>
    <x v="0"/>
    <n v="8"/>
    <n v="4"/>
    <n v="1"/>
    <x v="0"/>
    <n v="4"/>
    <x v="0"/>
  </r>
  <r>
    <n v="2"/>
    <x v="1"/>
    <x v="1"/>
    <n v="7"/>
    <n v="2"/>
    <n v="1"/>
    <x v="0"/>
    <n v="4"/>
    <x v="0"/>
  </r>
  <r>
    <n v="3"/>
    <x v="1"/>
    <x v="1"/>
    <n v="8"/>
    <n v="0"/>
    <n v="1"/>
    <x v="0"/>
    <n v="1"/>
    <x v="1"/>
  </r>
  <r>
    <n v="4"/>
    <x v="0"/>
    <x v="0"/>
    <n v="4"/>
    <n v="1"/>
    <n v="1"/>
    <x v="0"/>
    <n v="3"/>
    <x v="2"/>
  </r>
  <r>
    <n v="5"/>
    <x v="0"/>
    <x v="0"/>
    <n v="7"/>
    <n v="2"/>
    <n v="3"/>
    <x v="1"/>
    <n v="4"/>
    <x v="0"/>
  </r>
  <r>
    <n v="6"/>
    <x v="0"/>
    <x v="0"/>
    <n v="7"/>
    <n v="3"/>
    <n v="2"/>
    <x v="2"/>
    <n v="4"/>
    <x v="0"/>
  </r>
  <r>
    <n v="7"/>
    <x v="1"/>
    <x v="1"/>
    <n v="4"/>
    <n v="3"/>
    <n v="1"/>
    <x v="0"/>
    <n v="3"/>
    <x v="2"/>
  </r>
  <r>
    <n v="8"/>
    <x v="0"/>
    <x v="0"/>
    <n v="7"/>
    <n v="4"/>
    <n v="2"/>
    <x v="2"/>
    <n v="1"/>
    <x v="1"/>
  </r>
  <r>
    <n v="9"/>
    <x v="0"/>
    <x v="0"/>
    <n v="5"/>
    <n v="0"/>
    <n v="2"/>
    <x v="2"/>
    <n v="3"/>
    <x v="2"/>
  </r>
  <r>
    <n v="10"/>
    <x v="1"/>
    <x v="1"/>
    <n v="6"/>
    <n v="4"/>
    <n v="1"/>
    <x v="0"/>
    <n v="2"/>
    <x v="3"/>
  </r>
  <r>
    <n v="11"/>
    <x v="1"/>
    <x v="1"/>
    <n v="6"/>
    <n v="4"/>
    <n v="2"/>
    <x v="2"/>
    <n v="4"/>
    <x v="0"/>
  </r>
  <r>
    <n v="12"/>
    <x v="0"/>
    <x v="0"/>
    <n v="6"/>
    <n v="0"/>
    <n v="1"/>
    <x v="0"/>
    <n v="4"/>
    <x v="0"/>
  </r>
  <r>
    <n v="13"/>
    <x v="0"/>
    <x v="0"/>
    <n v="8"/>
    <n v="4"/>
    <n v="2"/>
    <x v="2"/>
    <n v="1"/>
    <x v="1"/>
  </r>
  <r>
    <n v="14"/>
    <x v="0"/>
    <x v="0"/>
    <n v="8"/>
    <n v="3"/>
    <n v="3"/>
    <x v="1"/>
    <n v="1"/>
    <x v="1"/>
  </r>
  <r>
    <n v="15"/>
    <x v="1"/>
    <x v="1"/>
    <n v="7"/>
    <n v="3"/>
    <n v="2"/>
    <x v="2"/>
    <n v="4"/>
    <x v="0"/>
  </r>
  <r>
    <n v="16"/>
    <x v="1"/>
    <x v="1"/>
    <n v="8"/>
    <n v="3"/>
    <n v="1"/>
    <x v="0"/>
    <n v="3"/>
    <x v="2"/>
  </r>
  <r>
    <n v="17"/>
    <x v="1"/>
    <x v="1"/>
    <n v="5"/>
    <n v="0"/>
    <n v="1"/>
    <x v="0"/>
    <n v="4"/>
    <x v="0"/>
  </r>
  <r>
    <n v="18"/>
    <x v="0"/>
    <x v="0"/>
    <n v="8"/>
    <n v="3"/>
    <n v="2"/>
    <x v="2"/>
    <n v="4"/>
    <x v="0"/>
  </r>
  <r>
    <n v="19"/>
    <x v="0"/>
    <x v="0"/>
    <n v="7"/>
    <n v="0"/>
    <n v="1"/>
    <x v="0"/>
    <n v="4"/>
    <x v="0"/>
  </r>
  <r>
    <n v="20"/>
    <x v="0"/>
    <x v="0"/>
    <n v="10"/>
    <n v="0"/>
    <n v="1"/>
    <x v="0"/>
    <n v="3"/>
    <x v="2"/>
  </r>
  <r>
    <n v="21"/>
    <x v="0"/>
    <x v="0"/>
    <n v="8"/>
    <n v="4"/>
    <n v="3"/>
    <x v="1"/>
    <n v="1"/>
    <x v="1"/>
  </r>
  <r>
    <n v="22"/>
    <x v="1"/>
    <x v="1"/>
    <n v="8"/>
    <n v="2"/>
    <n v="1"/>
    <x v="0"/>
    <n v="3"/>
    <x v="2"/>
  </r>
  <r>
    <n v="23"/>
    <x v="1"/>
    <x v="1"/>
    <n v="5"/>
    <n v="2"/>
    <n v="1"/>
    <x v="0"/>
    <n v="3"/>
    <x v="2"/>
  </r>
  <r>
    <n v="24"/>
    <x v="0"/>
    <x v="0"/>
    <n v="7"/>
    <n v="1"/>
    <n v="1"/>
    <x v="0"/>
    <n v="4"/>
    <x v="0"/>
  </r>
  <r>
    <n v="25"/>
    <x v="1"/>
    <x v="1"/>
    <n v="7"/>
    <n v="0"/>
    <n v="2"/>
    <x v="2"/>
    <n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31C2EF-2DC2-4745-A995-4B5D3DFE6892}" name="ピボットテーブル1" cacheId="1256"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4:F8" firstHeaderRow="1" firstDataRow="2" firstDataCol="1"/>
  <pivotFields count="9">
    <pivotField showAll="0"/>
    <pivotField showAll="0">
      <items count="3">
        <item x="0"/>
        <item x="1"/>
        <item t="default"/>
      </items>
    </pivotField>
    <pivotField axis="axisRow" dataField="1" showAll="0">
      <items count="3">
        <item x="0"/>
        <item x="1"/>
        <item t="default"/>
      </items>
    </pivotField>
    <pivotField showAll="0"/>
    <pivotField showAll="0"/>
    <pivotField showAll="0"/>
    <pivotField axis="axisCol" showAll="0">
      <items count="4">
        <item x="0"/>
        <item x="2"/>
        <item x="1"/>
        <item t="default"/>
      </items>
    </pivotField>
    <pivotField showAll="0"/>
    <pivotField showAll="0"/>
  </pivotFields>
  <rowFields count="1">
    <field x="2"/>
  </rowFields>
  <rowItems count="3">
    <i>
      <x/>
    </i>
    <i>
      <x v="1"/>
    </i>
    <i t="grand">
      <x/>
    </i>
  </rowItems>
  <colFields count="1">
    <field x="6"/>
  </colFields>
  <colItems count="4">
    <i>
      <x/>
    </i>
    <i>
      <x v="1"/>
    </i>
    <i>
      <x v="2"/>
    </i>
    <i t="grand">
      <x/>
    </i>
  </colItems>
  <dataFields count="1">
    <dataField name="個数 / Q1ラベル"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E9D596C-C952-4B92-B96D-294A26CCBD4D}" name="ピボットテーブル2" cacheId="1256"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4:G18" firstHeaderRow="1" firstDataRow="2" firstDataCol="1"/>
  <pivotFields count="9">
    <pivotField showAll="0"/>
    <pivotField showAll="0"/>
    <pivotField axis="axisRow" dataField="1" showAll="0">
      <items count="3">
        <item x="0"/>
        <item x="1"/>
        <item t="default"/>
      </items>
    </pivotField>
    <pivotField showAll="0"/>
    <pivotField showAll="0"/>
    <pivotField showAll="0"/>
    <pivotField showAll="0"/>
    <pivotField showAll="0"/>
    <pivotField axis="axisCol" showAll="0">
      <items count="5">
        <item x="3"/>
        <item x="1"/>
        <item x="2"/>
        <item x="0"/>
        <item t="default"/>
      </items>
    </pivotField>
  </pivotFields>
  <rowFields count="1">
    <field x="2"/>
  </rowFields>
  <rowItems count="3">
    <i>
      <x/>
    </i>
    <i>
      <x v="1"/>
    </i>
    <i t="grand">
      <x/>
    </i>
  </rowItems>
  <colFields count="1">
    <field x="8"/>
  </colFields>
  <colItems count="5">
    <i>
      <x/>
    </i>
    <i>
      <x v="1"/>
    </i>
    <i>
      <x v="2"/>
    </i>
    <i>
      <x v="3"/>
    </i>
    <i t="grand">
      <x/>
    </i>
  </colItems>
  <dataFields count="1">
    <dataField name="個数 / Q1ラベル"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6574-4CF6-4A7E-8F62-F50A9CD42CB7}">
  <dimension ref="B1:S29"/>
  <sheetViews>
    <sheetView workbookViewId="0">
      <selection activeCell="L22" sqref="L22"/>
    </sheetView>
  </sheetViews>
  <sheetFormatPr defaultRowHeight="18.75"/>
  <cols>
    <col min="8" max="8" width="19.25" bestFit="1" customWidth="1"/>
    <col min="10" max="10" width="19.25" bestFit="1" customWidth="1"/>
    <col min="15" max="15" width="16.25" bestFit="1" customWidth="1"/>
    <col min="16" max="16" width="19.5" bestFit="1" customWidth="1"/>
    <col min="17" max="17" width="9.25" bestFit="1" customWidth="1"/>
    <col min="18" max="18" width="11.25" bestFit="1" customWidth="1"/>
    <col min="19" max="19" width="13.25" bestFit="1" customWidth="1"/>
    <col min="20" max="20" width="5.5" bestFit="1" customWidth="1"/>
  </cols>
  <sheetData>
    <row r="1" spans="2:19" ht="25.5">
      <c r="B1" s="13" t="s">
        <v>0</v>
      </c>
    </row>
    <row r="2" spans="2:19" ht="19.5" thickBot="1"/>
    <row r="3" spans="2:19" ht="19.5" thickBot="1">
      <c r="B3" s="4" t="s">
        <v>1</v>
      </c>
      <c r="C3" s="5" t="s">
        <v>2</v>
      </c>
      <c r="D3" s="5" t="s">
        <v>3</v>
      </c>
      <c r="E3" s="5" t="s">
        <v>4</v>
      </c>
      <c r="F3" s="5" t="s">
        <v>5</v>
      </c>
      <c r="G3" s="5" t="s">
        <v>6</v>
      </c>
      <c r="H3" s="17" t="s">
        <v>7</v>
      </c>
      <c r="I3" s="5" t="s">
        <v>8</v>
      </c>
      <c r="J3" s="21" t="s">
        <v>9</v>
      </c>
      <c r="L3" t="s">
        <v>10</v>
      </c>
    </row>
    <row r="4" spans="2:19">
      <c r="B4" s="6">
        <v>1</v>
      </c>
      <c r="C4" s="3">
        <v>1</v>
      </c>
      <c r="D4" s="3" t="str">
        <f>IF(C4=1,"女性","男性")</f>
        <v>女性</v>
      </c>
      <c r="E4" s="3">
        <v>8</v>
      </c>
      <c r="F4" s="3">
        <v>4</v>
      </c>
      <c r="G4" s="3">
        <v>1</v>
      </c>
      <c r="H4" s="18" t="str">
        <f>IF(G4=1,"あっている",IF(G4=2,"どちらともいえない","合っていない"))</f>
        <v>あっている</v>
      </c>
      <c r="I4" s="3">
        <v>4</v>
      </c>
      <c r="J4" s="7" t="str" cm="1">
        <f t="array" ref="J4">_xlfn.IFS(I4=1,"一斉授業",I4=2,"どちらとも良くない",I4=3,"個別化授業",I4=4,"両方とも良い")</f>
        <v>両方とも良い</v>
      </c>
      <c r="L4" s="1" t="s">
        <v>11</v>
      </c>
    </row>
    <row r="5" spans="2:19">
      <c r="B5" s="8">
        <v>2</v>
      </c>
      <c r="C5" s="2">
        <v>2</v>
      </c>
      <c r="D5" s="2" t="str">
        <f t="shared" ref="D5:D28" si="0">IF(C5=1,"女性","男性")</f>
        <v>男性</v>
      </c>
      <c r="E5" s="2">
        <v>7</v>
      </c>
      <c r="F5" s="2">
        <v>2</v>
      </c>
      <c r="G5" s="2">
        <v>1</v>
      </c>
      <c r="H5" s="19" t="str">
        <f t="shared" ref="H5:H28" si="1">IF(G5=1,"あっている",IF(G5=2,"どちらともいえない","合っていない"))</f>
        <v>あっている</v>
      </c>
      <c r="I5" s="2">
        <v>4</v>
      </c>
      <c r="J5" s="9" t="str" cm="1">
        <f t="array" ref="J5">_xlfn.IFS(I5=1,"一斉授業",I5=2,"どちらとも良くない",I5=3,"個別化授業",I5=4,"両方とも良い")</f>
        <v>両方とも良い</v>
      </c>
      <c r="L5" t="s">
        <v>12</v>
      </c>
    </row>
    <row r="6" spans="2:19">
      <c r="B6" s="8">
        <v>3</v>
      </c>
      <c r="C6" s="2">
        <v>2</v>
      </c>
      <c r="D6" s="2" t="str">
        <f t="shared" si="0"/>
        <v>男性</v>
      </c>
      <c r="E6" s="2">
        <v>8</v>
      </c>
      <c r="F6" s="2">
        <v>0</v>
      </c>
      <c r="G6" s="2">
        <v>1</v>
      </c>
      <c r="H6" s="19" t="str">
        <f t="shared" si="1"/>
        <v>あっている</v>
      </c>
      <c r="I6" s="2">
        <v>1</v>
      </c>
      <c r="J6" s="9" t="str" cm="1">
        <f t="array" ref="J6">_xlfn.IFS(I6=1,"一斉授業",I6=2,"どちらとも良くない",I6=3,"個別化授業",I6=4,"両方とも良い")</f>
        <v>一斉授業</v>
      </c>
      <c r="L6" s="1" t="s">
        <v>13</v>
      </c>
    </row>
    <row r="7" spans="2:19">
      <c r="B7" s="8">
        <v>4</v>
      </c>
      <c r="C7" s="2">
        <v>1</v>
      </c>
      <c r="D7" s="2" t="str">
        <f t="shared" si="0"/>
        <v>女性</v>
      </c>
      <c r="E7" s="2">
        <v>4</v>
      </c>
      <c r="F7" s="2">
        <v>1</v>
      </c>
      <c r="G7" s="2">
        <v>1</v>
      </c>
      <c r="H7" s="19" t="str">
        <f t="shared" si="1"/>
        <v>あっている</v>
      </c>
      <c r="I7" s="2">
        <v>3</v>
      </c>
      <c r="J7" s="9" t="str" cm="1">
        <f t="array" ref="J7">_xlfn.IFS(I7=1,"一斉授業",I7=2,"どちらとも良くない",I7=3,"個別化授業",I7=4,"両方とも良い")</f>
        <v>個別化授業</v>
      </c>
    </row>
    <row r="8" spans="2:19">
      <c r="B8" s="8">
        <v>5</v>
      </c>
      <c r="C8" s="2">
        <v>1</v>
      </c>
      <c r="D8" s="2" t="str">
        <f t="shared" si="0"/>
        <v>女性</v>
      </c>
      <c r="E8" s="2">
        <v>7</v>
      </c>
      <c r="F8" s="2">
        <v>2</v>
      </c>
      <c r="G8" s="2">
        <v>3</v>
      </c>
      <c r="H8" s="19" t="str">
        <f t="shared" si="1"/>
        <v>合っていない</v>
      </c>
      <c r="I8" s="2">
        <v>4</v>
      </c>
      <c r="J8" s="9" t="str" cm="1">
        <f t="array" ref="J8">_xlfn.IFS(I8=1,"一斉授業",I8=2,"どちらとも良くない",I8=3,"個別化授業",I8=4,"両方とも良い")</f>
        <v>両方とも良い</v>
      </c>
      <c r="L8" s="1" t="s">
        <v>14</v>
      </c>
    </row>
    <row r="9" spans="2:19">
      <c r="B9" s="8">
        <v>6</v>
      </c>
      <c r="C9" s="2">
        <v>1</v>
      </c>
      <c r="D9" s="2" t="str">
        <f t="shared" si="0"/>
        <v>女性</v>
      </c>
      <c r="E9" s="2">
        <v>7</v>
      </c>
      <c r="F9" s="2">
        <v>3</v>
      </c>
      <c r="G9" s="2">
        <v>2</v>
      </c>
      <c r="H9" s="19" t="str">
        <f t="shared" si="1"/>
        <v>どちらともいえない</v>
      </c>
      <c r="I9" s="2">
        <v>4</v>
      </c>
      <c r="J9" s="9" t="str" cm="1">
        <f t="array" ref="J9">_xlfn.IFS(I9=1,"一斉授業",I9=2,"どちらとも良くない",I9=3,"個別化授業",I9=4,"両方とも良い")</f>
        <v>両方とも良い</v>
      </c>
      <c r="L9" t="s">
        <v>15</v>
      </c>
    </row>
    <row r="10" spans="2:19">
      <c r="B10" s="8">
        <v>7</v>
      </c>
      <c r="C10" s="2">
        <v>2</v>
      </c>
      <c r="D10" s="2" t="str">
        <f t="shared" si="0"/>
        <v>男性</v>
      </c>
      <c r="E10" s="2">
        <v>4</v>
      </c>
      <c r="F10" s="2">
        <v>3</v>
      </c>
      <c r="G10" s="2">
        <v>1</v>
      </c>
      <c r="H10" s="19" t="str">
        <f t="shared" si="1"/>
        <v>あっている</v>
      </c>
      <c r="I10" s="2">
        <v>3</v>
      </c>
      <c r="J10" s="9" t="str" cm="1">
        <f t="array" ref="J10">_xlfn.IFS(I10=1,"一斉授業",I10=2,"どちらとも良くない",I10=3,"個別化授業",I10=4,"両方とも良い")</f>
        <v>個別化授業</v>
      </c>
      <c r="L10" s="1" t="s">
        <v>16</v>
      </c>
    </row>
    <row r="11" spans="2:19">
      <c r="B11" s="8">
        <v>8</v>
      </c>
      <c r="C11" s="2">
        <v>1</v>
      </c>
      <c r="D11" s="2" t="str">
        <f t="shared" si="0"/>
        <v>女性</v>
      </c>
      <c r="E11" s="2">
        <v>7</v>
      </c>
      <c r="F11" s="2">
        <v>4</v>
      </c>
      <c r="G11" s="2">
        <v>2</v>
      </c>
      <c r="H11" s="19" t="str">
        <f t="shared" si="1"/>
        <v>どちらともいえない</v>
      </c>
      <c r="I11" s="2">
        <v>1</v>
      </c>
      <c r="J11" s="9" t="str" cm="1">
        <f t="array" ref="J11">_xlfn.IFS(I11=1,"一斉授業",I11=2,"どちらとも良くない",I11=3,"個別化授業",I11=4,"両方とも良い")</f>
        <v>一斉授業</v>
      </c>
      <c r="L11" t="s">
        <v>17</v>
      </c>
    </row>
    <row r="12" spans="2:19">
      <c r="B12" s="8">
        <v>9</v>
      </c>
      <c r="C12" s="2">
        <v>1</v>
      </c>
      <c r="D12" s="2" t="str">
        <f t="shared" si="0"/>
        <v>女性</v>
      </c>
      <c r="E12" s="2">
        <v>5</v>
      </c>
      <c r="F12" s="2">
        <v>0</v>
      </c>
      <c r="G12" s="2">
        <v>2</v>
      </c>
      <c r="H12" s="19" t="str">
        <f t="shared" si="1"/>
        <v>どちらともいえない</v>
      </c>
      <c r="I12" s="2">
        <v>3</v>
      </c>
      <c r="J12" s="9" t="str" cm="1">
        <f t="array" ref="J12">_xlfn.IFS(I12=1,"一斉授業",I12=2,"どちらとも良くない",I12=3,"個別化授業",I12=4,"両方とも良い")</f>
        <v>個別化授業</v>
      </c>
      <c r="L12" s="1" t="s">
        <v>18</v>
      </c>
    </row>
    <row r="13" spans="2:19">
      <c r="B13" s="8">
        <v>10</v>
      </c>
      <c r="C13" s="2">
        <v>2</v>
      </c>
      <c r="D13" s="2" t="str">
        <f t="shared" si="0"/>
        <v>男性</v>
      </c>
      <c r="E13" s="2">
        <v>6</v>
      </c>
      <c r="F13" s="2">
        <v>4</v>
      </c>
      <c r="G13" s="2">
        <v>1</v>
      </c>
      <c r="H13" s="19" t="str">
        <f t="shared" si="1"/>
        <v>あっている</v>
      </c>
      <c r="I13" s="2">
        <v>2</v>
      </c>
      <c r="J13" s="9" t="str" cm="1">
        <f t="array" ref="J13">_xlfn.IFS(I13=1,"一斉授業",I13=2,"どちらとも良くない",I13=3,"個別化授業",I13=4,"両方とも良い")</f>
        <v>どちらとも良くない</v>
      </c>
      <c r="L13" t="s">
        <v>19</v>
      </c>
    </row>
    <row r="14" spans="2:19">
      <c r="B14" s="8">
        <v>11</v>
      </c>
      <c r="C14" s="2">
        <v>2</v>
      </c>
      <c r="D14" s="2" t="str">
        <f t="shared" si="0"/>
        <v>男性</v>
      </c>
      <c r="E14" s="2">
        <v>6</v>
      </c>
      <c r="F14" s="2">
        <v>4</v>
      </c>
      <c r="G14" s="2">
        <v>2</v>
      </c>
      <c r="H14" s="19" t="str">
        <f t="shared" si="1"/>
        <v>どちらともいえない</v>
      </c>
      <c r="I14" s="2">
        <v>4</v>
      </c>
      <c r="J14" s="9" t="str" cm="1">
        <f t="array" ref="J14">_xlfn.IFS(I14=1,"一斉授業",I14=2,"どちらとも良くない",I14=3,"個別化授業",I14=4,"両方とも良い")</f>
        <v>両方とも良い</v>
      </c>
      <c r="L14" s="1" t="s">
        <v>20</v>
      </c>
    </row>
    <row r="15" spans="2:19">
      <c r="B15" s="8">
        <v>12</v>
      </c>
      <c r="C15" s="2">
        <v>1</v>
      </c>
      <c r="D15" s="2" t="str">
        <f t="shared" si="0"/>
        <v>女性</v>
      </c>
      <c r="E15" s="2">
        <v>6</v>
      </c>
      <c r="F15" s="2">
        <v>0</v>
      </c>
      <c r="G15" s="2">
        <v>1</v>
      </c>
      <c r="H15" s="19" t="str">
        <f t="shared" si="1"/>
        <v>あっている</v>
      </c>
      <c r="I15" s="2">
        <v>4</v>
      </c>
      <c r="J15" s="9" t="str" cm="1">
        <f t="array" ref="J15">_xlfn.IFS(I15=1,"一斉授業",I15=2,"どちらとも良くない",I15=3,"個別化授業",I15=4,"両方とも良い")</f>
        <v>両方とも良い</v>
      </c>
      <c r="L15" t="s">
        <v>21</v>
      </c>
      <c r="R15" s="26"/>
      <c r="S15" s="26"/>
    </row>
    <row r="16" spans="2:19">
      <c r="B16" s="8">
        <v>13</v>
      </c>
      <c r="C16" s="2">
        <v>1</v>
      </c>
      <c r="D16" s="2" t="str">
        <f t="shared" si="0"/>
        <v>女性</v>
      </c>
      <c r="E16" s="2">
        <v>8</v>
      </c>
      <c r="F16" s="2">
        <v>4</v>
      </c>
      <c r="G16" s="2">
        <v>2</v>
      </c>
      <c r="H16" s="19" t="str">
        <f t="shared" si="1"/>
        <v>どちらともいえない</v>
      </c>
      <c r="I16" s="2">
        <v>1</v>
      </c>
      <c r="J16" s="9" t="str" cm="1">
        <f t="array" ref="J16">_xlfn.IFS(I16=1,"一斉授業",I16=2,"どちらとも良くない",I16=3,"個別化授業",I16=4,"両方とも良い")</f>
        <v>一斉授業</v>
      </c>
      <c r="R16" s="24"/>
      <c r="S16" s="24"/>
    </row>
    <row r="17" spans="2:19">
      <c r="B17" s="8">
        <v>14</v>
      </c>
      <c r="C17" s="2">
        <v>1</v>
      </c>
      <c r="D17" s="2" t="str">
        <f t="shared" si="0"/>
        <v>女性</v>
      </c>
      <c r="E17" s="2">
        <v>8</v>
      </c>
      <c r="F17" s="2">
        <v>3</v>
      </c>
      <c r="G17" s="2">
        <v>3</v>
      </c>
      <c r="H17" s="19" t="str">
        <f t="shared" si="1"/>
        <v>合っていない</v>
      </c>
      <c r="I17" s="2">
        <v>1</v>
      </c>
      <c r="J17" s="9" t="str" cm="1">
        <f t="array" ref="J17">_xlfn.IFS(I17=1,"一斉授業",I17=2,"どちらとも良くない",I17=3,"個別化授業",I17=4,"両方とも良い")</f>
        <v>一斉授業</v>
      </c>
      <c r="R17" s="24"/>
      <c r="S17" s="24"/>
    </row>
    <row r="18" spans="2:19">
      <c r="B18" s="8">
        <v>15</v>
      </c>
      <c r="C18" s="2">
        <v>2</v>
      </c>
      <c r="D18" s="2" t="str">
        <f t="shared" si="0"/>
        <v>男性</v>
      </c>
      <c r="E18" s="2">
        <v>7</v>
      </c>
      <c r="F18" s="2">
        <v>3</v>
      </c>
      <c r="G18" s="2">
        <v>2</v>
      </c>
      <c r="H18" s="19" t="str">
        <f t="shared" si="1"/>
        <v>どちらともいえない</v>
      </c>
      <c r="I18" s="2">
        <v>4</v>
      </c>
      <c r="J18" s="9" t="str" cm="1">
        <f t="array" ref="J18">_xlfn.IFS(I18=1,"一斉授業",I18=2,"どちらとも良くない",I18=3,"個別化授業",I18=4,"両方とも良い")</f>
        <v>両方とも良い</v>
      </c>
      <c r="R18" s="24"/>
      <c r="S18" s="24"/>
    </row>
    <row r="19" spans="2:19">
      <c r="B19" s="8">
        <v>16</v>
      </c>
      <c r="C19" s="2">
        <v>2</v>
      </c>
      <c r="D19" s="2" t="str">
        <f t="shared" si="0"/>
        <v>男性</v>
      </c>
      <c r="E19" s="2">
        <v>8</v>
      </c>
      <c r="F19" s="2">
        <v>3</v>
      </c>
      <c r="G19" s="2">
        <v>1</v>
      </c>
      <c r="H19" s="19" t="str">
        <f t="shared" si="1"/>
        <v>あっている</v>
      </c>
      <c r="I19" s="2">
        <v>3</v>
      </c>
      <c r="J19" s="9" t="str" cm="1">
        <f t="array" ref="J19">_xlfn.IFS(I19=1,"一斉授業",I19=2,"どちらとも良くない",I19=3,"個別化授業",I19=4,"両方とも良い")</f>
        <v>個別化授業</v>
      </c>
      <c r="R19" s="24"/>
      <c r="S19" s="24"/>
    </row>
    <row r="20" spans="2:19">
      <c r="B20" s="8">
        <v>17</v>
      </c>
      <c r="C20" s="2">
        <v>2</v>
      </c>
      <c r="D20" s="2" t="str">
        <f t="shared" si="0"/>
        <v>男性</v>
      </c>
      <c r="E20" s="2">
        <v>5</v>
      </c>
      <c r="F20" s="2">
        <v>0</v>
      </c>
      <c r="G20" s="2">
        <v>1</v>
      </c>
      <c r="H20" s="19" t="str">
        <f t="shared" si="1"/>
        <v>あっている</v>
      </c>
      <c r="I20" s="2">
        <v>4</v>
      </c>
      <c r="J20" s="9" t="str" cm="1">
        <f t="array" ref="J20">_xlfn.IFS(I20=1,"一斉授業",I20=2,"どちらとも良くない",I20=3,"個別化授業",I20=4,"両方とも良い")</f>
        <v>両方とも良い</v>
      </c>
      <c r="R20" s="24"/>
      <c r="S20" s="24"/>
    </row>
    <row r="21" spans="2:19">
      <c r="B21" s="8">
        <v>18</v>
      </c>
      <c r="C21" s="2">
        <v>1</v>
      </c>
      <c r="D21" s="2" t="str">
        <f t="shared" si="0"/>
        <v>女性</v>
      </c>
      <c r="E21" s="2">
        <v>8</v>
      </c>
      <c r="F21" s="2">
        <v>3</v>
      </c>
      <c r="G21" s="2">
        <v>2</v>
      </c>
      <c r="H21" s="19" t="str">
        <f t="shared" si="1"/>
        <v>どちらともいえない</v>
      </c>
      <c r="I21" s="2">
        <v>4</v>
      </c>
      <c r="J21" s="9" t="str" cm="1">
        <f t="array" ref="J21">_xlfn.IFS(I21=1,"一斉授業",I21=2,"どちらとも良くない",I21=3,"個別化授業",I21=4,"両方とも良い")</f>
        <v>両方とも良い</v>
      </c>
      <c r="R21" s="24"/>
      <c r="S21" s="24"/>
    </row>
    <row r="22" spans="2:19">
      <c r="B22" s="8">
        <v>19</v>
      </c>
      <c r="C22" s="2">
        <v>1</v>
      </c>
      <c r="D22" s="2" t="str">
        <f t="shared" si="0"/>
        <v>女性</v>
      </c>
      <c r="E22" s="2">
        <v>7</v>
      </c>
      <c r="F22" s="2">
        <v>0</v>
      </c>
      <c r="G22" s="2">
        <v>1</v>
      </c>
      <c r="H22" s="19" t="str">
        <f t="shared" si="1"/>
        <v>あっている</v>
      </c>
      <c r="I22" s="2">
        <v>4</v>
      </c>
      <c r="J22" s="9" t="str" cm="1">
        <f t="array" ref="J22">_xlfn.IFS(I22=1,"一斉授業",I22=2,"どちらとも良くない",I22=3,"個別化授業",I22=4,"両方とも良い")</f>
        <v>両方とも良い</v>
      </c>
      <c r="R22" s="24"/>
      <c r="S22" s="24"/>
    </row>
    <row r="23" spans="2:19">
      <c r="B23" s="8">
        <v>20</v>
      </c>
      <c r="C23" s="2">
        <v>1</v>
      </c>
      <c r="D23" s="2" t="str">
        <f t="shared" si="0"/>
        <v>女性</v>
      </c>
      <c r="E23" s="2">
        <v>10</v>
      </c>
      <c r="F23" s="2">
        <v>0</v>
      </c>
      <c r="G23" s="2">
        <v>1</v>
      </c>
      <c r="H23" s="19" t="str">
        <f t="shared" si="1"/>
        <v>あっている</v>
      </c>
      <c r="I23" s="2">
        <v>3</v>
      </c>
      <c r="J23" s="9" t="str" cm="1">
        <f t="array" ref="J23">_xlfn.IFS(I23=1,"一斉授業",I23=2,"どちらとも良くない",I23=3,"個別化授業",I23=4,"両方とも良い")</f>
        <v>個別化授業</v>
      </c>
      <c r="R23" s="24"/>
      <c r="S23" s="24"/>
    </row>
    <row r="24" spans="2:19">
      <c r="B24" s="8">
        <v>21</v>
      </c>
      <c r="C24" s="2">
        <v>1</v>
      </c>
      <c r="D24" s="2" t="str">
        <f t="shared" si="0"/>
        <v>女性</v>
      </c>
      <c r="E24" s="2">
        <v>8</v>
      </c>
      <c r="F24" s="2">
        <v>4</v>
      </c>
      <c r="G24" s="2">
        <v>3</v>
      </c>
      <c r="H24" s="19" t="str">
        <f t="shared" si="1"/>
        <v>合っていない</v>
      </c>
      <c r="I24" s="2">
        <v>1</v>
      </c>
      <c r="J24" s="9" t="str" cm="1">
        <f t="array" ref="J24">_xlfn.IFS(I24=1,"一斉授業",I24=2,"どちらとも良くない",I24=3,"個別化授業",I24=4,"両方とも良い")</f>
        <v>一斉授業</v>
      </c>
      <c r="R24" s="24"/>
      <c r="S24" s="24"/>
    </row>
    <row r="25" spans="2:19">
      <c r="B25" s="8">
        <v>22</v>
      </c>
      <c r="C25" s="2">
        <v>2</v>
      </c>
      <c r="D25" s="2" t="str">
        <f t="shared" si="0"/>
        <v>男性</v>
      </c>
      <c r="E25" s="2">
        <v>8</v>
      </c>
      <c r="F25" s="2">
        <v>2</v>
      </c>
      <c r="G25" s="2">
        <v>1</v>
      </c>
      <c r="H25" s="19" t="str">
        <f t="shared" si="1"/>
        <v>あっている</v>
      </c>
      <c r="I25" s="2">
        <v>3</v>
      </c>
      <c r="J25" s="9" t="str" cm="1">
        <f t="array" ref="J25">_xlfn.IFS(I25=1,"一斉授業",I25=2,"どちらとも良くない",I25=3,"個別化授業",I25=4,"両方とも良い")</f>
        <v>個別化授業</v>
      </c>
      <c r="R25" s="24"/>
      <c r="S25" s="24"/>
    </row>
    <row r="26" spans="2:19">
      <c r="B26" s="8">
        <v>23</v>
      </c>
      <c r="C26" s="2">
        <v>2</v>
      </c>
      <c r="D26" s="2" t="str">
        <f t="shared" si="0"/>
        <v>男性</v>
      </c>
      <c r="E26" s="2">
        <v>5</v>
      </c>
      <c r="F26" s="2">
        <v>2</v>
      </c>
      <c r="G26" s="2">
        <v>1</v>
      </c>
      <c r="H26" s="19" t="str">
        <f t="shared" si="1"/>
        <v>あっている</v>
      </c>
      <c r="I26" s="2">
        <v>3</v>
      </c>
      <c r="J26" s="9" t="str" cm="1">
        <f t="array" ref="J26">_xlfn.IFS(I26=1,"一斉授業",I26=2,"どちらとも良くない",I26=3,"個別化授業",I26=4,"両方とも良い")</f>
        <v>個別化授業</v>
      </c>
      <c r="R26" s="24"/>
      <c r="S26" s="24"/>
    </row>
    <row r="27" spans="2:19">
      <c r="B27" s="8">
        <v>24</v>
      </c>
      <c r="C27" s="2">
        <v>1</v>
      </c>
      <c r="D27" s="2" t="str">
        <f t="shared" si="0"/>
        <v>女性</v>
      </c>
      <c r="E27" s="2">
        <v>7</v>
      </c>
      <c r="F27" s="2">
        <v>1</v>
      </c>
      <c r="G27" s="2">
        <v>1</v>
      </c>
      <c r="H27" s="19" t="str">
        <f t="shared" si="1"/>
        <v>あっている</v>
      </c>
      <c r="I27" s="2">
        <v>4</v>
      </c>
      <c r="J27" s="9" t="str" cm="1">
        <f t="array" ref="J27">_xlfn.IFS(I27=1,"一斉授業",I27=2,"どちらとも良くない",I27=3,"個別化授業",I27=4,"両方とも良い")</f>
        <v>両方とも良い</v>
      </c>
      <c r="R27" s="24"/>
      <c r="S27" s="24"/>
    </row>
    <row r="28" spans="2:19" ht="19.5" thickBot="1">
      <c r="B28" s="10">
        <v>25</v>
      </c>
      <c r="C28" s="11">
        <v>2</v>
      </c>
      <c r="D28" s="11" t="str">
        <f t="shared" si="0"/>
        <v>男性</v>
      </c>
      <c r="E28" s="11">
        <v>7</v>
      </c>
      <c r="F28" s="11">
        <v>0</v>
      </c>
      <c r="G28" s="11">
        <v>2</v>
      </c>
      <c r="H28" s="20" t="str">
        <f t="shared" si="1"/>
        <v>どちらともいえない</v>
      </c>
      <c r="I28" s="11">
        <v>4</v>
      </c>
      <c r="J28" s="12" t="str" cm="1">
        <f t="array" ref="J28">_xlfn.IFS(I28=1,"一斉授業",I28=2,"どちらとも良くない",I28=3,"個別化授業",I28=4,"両方とも良い")</f>
        <v>両方とも良い</v>
      </c>
      <c r="R28" s="24"/>
      <c r="S28" s="24"/>
    </row>
    <row r="29" spans="2:19">
      <c r="R29" s="24"/>
      <c r="S29" s="24"/>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E31D-4594-4FE9-895D-0C1071276BF9}">
  <dimension ref="B2:W28"/>
  <sheetViews>
    <sheetView tabSelected="1" workbookViewId="0">
      <selection activeCell="D21" sqref="D21"/>
    </sheetView>
  </sheetViews>
  <sheetFormatPr defaultRowHeight="18.75"/>
  <cols>
    <col min="2" max="2" width="19.875" customWidth="1"/>
    <col min="21" max="21" width="13.625" bestFit="1" customWidth="1"/>
  </cols>
  <sheetData>
    <row r="2" spans="2:23" ht="19.5" thickBot="1">
      <c r="B2" s="1" t="s">
        <v>11</v>
      </c>
      <c r="H2" s="1" t="s">
        <v>14</v>
      </c>
    </row>
    <row r="3" spans="2:23" ht="19.5" thickBot="1">
      <c r="B3" s="2" t="s">
        <v>22</v>
      </c>
      <c r="C3" s="2">
        <f>COUNTIF(集計結果!$C$4:$C$28,1)</f>
        <v>14</v>
      </c>
      <c r="R3" s="5" t="s">
        <v>4</v>
      </c>
      <c r="S3" s="5" t="s">
        <v>5</v>
      </c>
      <c r="U3" t="s">
        <v>23</v>
      </c>
      <c r="V3" t="s">
        <v>24</v>
      </c>
      <c r="W3" t="s">
        <v>25</v>
      </c>
    </row>
    <row r="4" spans="2:23">
      <c r="B4" s="2" t="s">
        <v>26</v>
      </c>
      <c r="C4" s="2">
        <f>COUNTIF(集計結果!$C$4:$C$28,2)</f>
        <v>11</v>
      </c>
      <c r="R4" s="3">
        <v>8</v>
      </c>
      <c r="S4" s="3">
        <v>4</v>
      </c>
      <c r="U4">
        <v>2</v>
      </c>
      <c r="V4" cm="1">
        <f t="array" ref="V4:V9">FREQUENCY(R4:R28,U4:U8)</f>
        <v>0</v>
      </c>
      <c r="W4" t="s">
        <v>27</v>
      </c>
    </row>
    <row r="5" spans="2:23">
      <c r="R5" s="2">
        <v>7</v>
      </c>
      <c r="S5" s="2">
        <v>2</v>
      </c>
      <c r="U5">
        <v>4</v>
      </c>
      <c r="V5">
        <v>2</v>
      </c>
      <c r="W5" t="s">
        <v>28</v>
      </c>
    </row>
    <row r="6" spans="2:23">
      <c r="B6" s="1" t="s">
        <v>13</v>
      </c>
      <c r="R6" s="2">
        <v>8</v>
      </c>
      <c r="S6" s="2">
        <v>0</v>
      </c>
      <c r="U6">
        <v>6</v>
      </c>
      <c r="V6">
        <v>6</v>
      </c>
      <c r="W6" t="s">
        <v>29</v>
      </c>
    </row>
    <row r="7" spans="2:23">
      <c r="R7" s="2">
        <v>4</v>
      </c>
      <c r="S7" s="2">
        <v>1</v>
      </c>
      <c r="U7">
        <v>8</v>
      </c>
      <c r="V7">
        <v>16</v>
      </c>
      <c r="W7" t="s">
        <v>30</v>
      </c>
    </row>
    <row r="8" spans="2:23">
      <c r="B8" s="1" t="s">
        <v>18</v>
      </c>
      <c r="R8" s="2">
        <v>7</v>
      </c>
      <c r="S8" s="2">
        <v>2</v>
      </c>
      <c r="U8">
        <v>10</v>
      </c>
      <c r="V8">
        <v>1</v>
      </c>
      <c r="W8" t="s">
        <v>31</v>
      </c>
    </row>
    <row r="9" spans="2:23">
      <c r="B9" s="2" t="s">
        <v>32</v>
      </c>
      <c r="C9" s="2">
        <f>COUNTIF(集計結果!$G$4:$G$28,1)</f>
        <v>14</v>
      </c>
      <c r="R9" s="2">
        <v>7</v>
      </c>
      <c r="S9" s="2">
        <v>3</v>
      </c>
      <c r="V9">
        <v>0</v>
      </c>
    </row>
    <row r="10" spans="2:23">
      <c r="B10" s="25" t="s">
        <v>33</v>
      </c>
      <c r="C10" s="2">
        <f>COUNTIF(集計結果!$G$4:$G$28,2)</f>
        <v>8</v>
      </c>
      <c r="R10" s="2">
        <v>4</v>
      </c>
      <c r="S10" s="2">
        <v>3</v>
      </c>
      <c r="U10" t="s">
        <v>34</v>
      </c>
      <c r="V10" t="s">
        <v>24</v>
      </c>
      <c r="W10" t="s">
        <v>25</v>
      </c>
    </row>
    <row r="11" spans="2:23">
      <c r="B11" s="2" t="s">
        <v>35</v>
      </c>
      <c r="C11" s="2">
        <f>COUNTIF(集計結果!$G$4:$G$28,3)</f>
        <v>3</v>
      </c>
      <c r="R11" s="2">
        <v>7</v>
      </c>
      <c r="S11" s="2">
        <v>4</v>
      </c>
      <c r="U11">
        <v>1</v>
      </c>
      <c r="V11" cm="1">
        <f t="array" ref="V11:V15">FREQUENCY(S4:S28,U11:U14)</f>
        <v>9</v>
      </c>
      <c r="W11" t="s">
        <v>36</v>
      </c>
    </row>
    <row r="12" spans="2:23">
      <c r="R12" s="2">
        <v>5</v>
      </c>
      <c r="S12" s="2">
        <v>0</v>
      </c>
      <c r="U12">
        <v>2</v>
      </c>
      <c r="V12">
        <v>4</v>
      </c>
      <c r="W12" t="s">
        <v>37</v>
      </c>
    </row>
    <row r="13" spans="2:23">
      <c r="B13" s="1" t="s">
        <v>20</v>
      </c>
      <c r="R13" s="2">
        <v>6</v>
      </c>
      <c r="S13" s="2">
        <v>4</v>
      </c>
      <c r="U13">
        <v>3</v>
      </c>
      <c r="V13">
        <v>6</v>
      </c>
      <c r="W13" t="s">
        <v>38</v>
      </c>
    </row>
    <row r="14" spans="2:23">
      <c r="B14" s="2" t="s">
        <v>39</v>
      </c>
      <c r="C14" s="2">
        <f>COUNTIF(集計結果!$I$4:$I$28,1)</f>
        <v>5</v>
      </c>
      <c r="R14" s="2">
        <v>6</v>
      </c>
      <c r="S14" s="2">
        <v>4</v>
      </c>
      <c r="U14">
        <v>4</v>
      </c>
      <c r="V14">
        <v>6</v>
      </c>
      <c r="W14" t="s">
        <v>40</v>
      </c>
    </row>
    <row r="15" spans="2:23">
      <c r="B15" s="2" t="s">
        <v>33</v>
      </c>
      <c r="C15" s="2">
        <f>COUNTIF(集計結果!$I$4:$I$28,2)</f>
        <v>1</v>
      </c>
      <c r="H15" s="1" t="s">
        <v>16</v>
      </c>
      <c r="R15" s="2">
        <v>6</v>
      </c>
      <c r="S15" s="2">
        <v>0</v>
      </c>
      <c r="V15">
        <v>0</v>
      </c>
    </row>
    <row r="16" spans="2:23">
      <c r="B16" s="2" t="s">
        <v>41</v>
      </c>
      <c r="C16" s="2">
        <f>COUNTIF(集計結果!$I$4:$I$28,3)</f>
        <v>7</v>
      </c>
      <c r="R16" s="2">
        <v>8</v>
      </c>
      <c r="S16" s="2">
        <v>4</v>
      </c>
    </row>
    <row r="17" spans="2:19">
      <c r="B17" s="2" t="s">
        <v>42</v>
      </c>
      <c r="C17" s="2">
        <f>COUNTIF(集計結果!$I$4:$I$28,4)</f>
        <v>12</v>
      </c>
      <c r="R17" s="2">
        <v>8</v>
      </c>
      <c r="S17" s="2">
        <v>3</v>
      </c>
    </row>
    <row r="18" spans="2:19">
      <c r="R18" s="2">
        <v>7</v>
      </c>
      <c r="S18" s="2">
        <v>3</v>
      </c>
    </row>
    <row r="19" spans="2:19">
      <c r="R19" s="2">
        <v>8</v>
      </c>
      <c r="S19" s="2">
        <v>3</v>
      </c>
    </row>
    <row r="20" spans="2:19">
      <c r="R20" s="2">
        <v>5</v>
      </c>
      <c r="S20" s="2">
        <v>0</v>
      </c>
    </row>
    <row r="21" spans="2:19">
      <c r="R21" s="2">
        <v>8</v>
      </c>
      <c r="S21" s="2">
        <v>3</v>
      </c>
    </row>
    <row r="22" spans="2:19">
      <c r="R22" s="2">
        <v>7</v>
      </c>
      <c r="S22" s="2">
        <v>0</v>
      </c>
    </row>
    <row r="23" spans="2:19">
      <c r="R23" s="2">
        <v>10</v>
      </c>
      <c r="S23" s="2">
        <v>0</v>
      </c>
    </row>
    <row r="24" spans="2:19">
      <c r="R24" s="2">
        <v>8</v>
      </c>
      <c r="S24" s="2">
        <v>4</v>
      </c>
    </row>
    <row r="25" spans="2:19">
      <c r="R25" s="2">
        <v>8</v>
      </c>
      <c r="S25" s="2">
        <v>2</v>
      </c>
    </row>
    <row r="26" spans="2:19">
      <c r="R26" s="2">
        <v>5</v>
      </c>
      <c r="S26" s="2">
        <v>2</v>
      </c>
    </row>
    <row r="27" spans="2:19">
      <c r="R27" s="2">
        <v>7</v>
      </c>
      <c r="S27" s="2">
        <v>1</v>
      </c>
    </row>
    <row r="28" spans="2:19" ht="19.5" thickBot="1">
      <c r="R28" s="11">
        <v>7</v>
      </c>
      <c r="S28" s="11">
        <v>0</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3AE1-7081-4DE4-B8B7-1741F38E81CF}">
  <dimension ref="B3:G28"/>
  <sheetViews>
    <sheetView workbookViewId="0">
      <selection activeCell="H22" sqref="H22"/>
    </sheetView>
  </sheetViews>
  <sheetFormatPr defaultRowHeight="18.75"/>
  <cols>
    <col min="3" max="4" width="19.5" bestFit="1" customWidth="1"/>
    <col min="5" max="6" width="13.25" bestFit="1" customWidth="1"/>
  </cols>
  <sheetData>
    <row r="3" spans="2:7">
      <c r="B3" s="23" t="s">
        <v>43</v>
      </c>
    </row>
    <row r="4" spans="2:7">
      <c r="B4" s="14" t="s">
        <v>44</v>
      </c>
      <c r="C4" s="14" t="s">
        <v>45</v>
      </c>
    </row>
    <row r="5" spans="2:7">
      <c r="B5" s="14" t="s">
        <v>46</v>
      </c>
      <c r="C5" t="s">
        <v>47</v>
      </c>
      <c r="D5" t="s">
        <v>48</v>
      </c>
      <c r="E5" t="s">
        <v>49</v>
      </c>
      <c r="F5" t="s">
        <v>50</v>
      </c>
    </row>
    <row r="6" spans="2:7">
      <c r="B6" s="15" t="s">
        <v>51</v>
      </c>
      <c r="C6" s="16">
        <v>6</v>
      </c>
      <c r="D6" s="16">
        <v>5</v>
      </c>
      <c r="E6" s="16">
        <v>3</v>
      </c>
      <c r="F6" s="16">
        <v>14</v>
      </c>
    </row>
    <row r="7" spans="2:7">
      <c r="B7" s="15" t="s">
        <v>52</v>
      </c>
      <c r="C7" s="16">
        <v>8</v>
      </c>
      <c r="D7" s="16">
        <v>3</v>
      </c>
      <c r="E7" s="16"/>
      <c r="F7" s="16">
        <v>11</v>
      </c>
    </row>
    <row r="8" spans="2:7">
      <c r="B8" s="15" t="s">
        <v>50</v>
      </c>
      <c r="C8" s="16">
        <v>14</v>
      </c>
      <c r="D8" s="16">
        <v>8</v>
      </c>
      <c r="E8" s="16">
        <v>3</v>
      </c>
      <c r="F8" s="16">
        <v>25</v>
      </c>
    </row>
    <row r="9" spans="2:7" ht="19.5" thickBot="1"/>
    <row r="10" spans="2:7" ht="18.75" customHeight="1">
      <c r="B10" s="15" t="s">
        <v>53</v>
      </c>
      <c r="C10" s="27" t="s">
        <v>54</v>
      </c>
      <c r="D10" s="28"/>
      <c r="E10" s="28"/>
      <c r="F10" s="29"/>
    </row>
    <row r="11" spans="2:7" ht="19.5" thickBot="1">
      <c r="B11" s="22"/>
      <c r="C11" s="30"/>
      <c r="D11" s="31"/>
      <c r="E11" s="31"/>
      <c r="F11" s="32"/>
    </row>
    <row r="13" spans="2:7">
      <c r="B13" s="23" t="s">
        <v>55</v>
      </c>
    </row>
    <row r="14" spans="2:7">
      <c r="B14" s="14" t="s">
        <v>44</v>
      </c>
      <c r="C14" s="14" t="s">
        <v>45</v>
      </c>
    </row>
    <row r="15" spans="2:7">
      <c r="B15" s="14" t="s">
        <v>46</v>
      </c>
      <c r="C15" t="s">
        <v>56</v>
      </c>
      <c r="D15" t="s">
        <v>57</v>
      </c>
      <c r="E15" t="s">
        <v>58</v>
      </c>
      <c r="F15" t="s">
        <v>59</v>
      </c>
      <c r="G15" t="s">
        <v>50</v>
      </c>
    </row>
    <row r="16" spans="2:7">
      <c r="B16" s="15" t="s">
        <v>51</v>
      </c>
      <c r="C16" s="16"/>
      <c r="D16" s="16">
        <v>4</v>
      </c>
      <c r="E16" s="16">
        <v>3</v>
      </c>
      <c r="F16" s="16">
        <v>7</v>
      </c>
      <c r="G16" s="16">
        <v>14</v>
      </c>
    </row>
    <row r="17" spans="2:7">
      <c r="B17" s="15" t="s">
        <v>52</v>
      </c>
      <c r="C17" s="16">
        <v>1</v>
      </c>
      <c r="D17" s="16">
        <v>1</v>
      </c>
      <c r="E17" s="16">
        <v>4</v>
      </c>
      <c r="F17" s="16">
        <v>5</v>
      </c>
      <c r="G17" s="16">
        <v>11</v>
      </c>
    </row>
    <row r="18" spans="2:7">
      <c r="B18" s="15" t="s">
        <v>50</v>
      </c>
      <c r="C18" s="16">
        <v>1</v>
      </c>
      <c r="D18" s="16">
        <v>5</v>
      </c>
      <c r="E18" s="16">
        <v>7</v>
      </c>
      <c r="F18" s="16">
        <v>12</v>
      </c>
      <c r="G18" s="16">
        <v>25</v>
      </c>
    </row>
    <row r="19" spans="2:7" ht="19.5" thickBot="1"/>
    <row r="20" spans="2:7">
      <c r="B20" s="15" t="s">
        <v>53</v>
      </c>
      <c r="C20" s="33" t="s">
        <v>60</v>
      </c>
      <c r="D20" s="34"/>
      <c r="E20" s="34"/>
      <c r="F20" s="34"/>
      <c r="G20" s="35"/>
    </row>
    <row r="21" spans="2:7" ht="19.5" thickBot="1">
      <c r="C21" s="36"/>
      <c r="D21" s="37"/>
      <c r="E21" s="37"/>
      <c r="F21" s="37"/>
      <c r="G21" s="38"/>
    </row>
    <row r="22" spans="2:7" ht="19.5" thickBot="1"/>
    <row r="23" spans="2:7" ht="18.75" customHeight="1">
      <c r="B23" t="s">
        <v>61</v>
      </c>
      <c r="C23" s="27" t="s">
        <v>62</v>
      </c>
      <c r="D23" s="28"/>
      <c r="E23" s="28"/>
      <c r="F23" s="28"/>
      <c r="G23" s="29"/>
    </row>
    <row r="24" spans="2:7">
      <c r="C24" s="39"/>
      <c r="D24" s="40"/>
      <c r="E24" s="40"/>
      <c r="F24" s="40"/>
      <c r="G24" s="41"/>
    </row>
    <row r="25" spans="2:7">
      <c r="C25" s="39"/>
      <c r="D25" s="40"/>
      <c r="E25" s="40"/>
      <c r="F25" s="40"/>
      <c r="G25" s="41"/>
    </row>
    <row r="26" spans="2:7">
      <c r="C26" s="39"/>
      <c r="D26" s="40"/>
      <c r="E26" s="40"/>
      <c r="F26" s="40"/>
      <c r="G26" s="41"/>
    </row>
    <row r="27" spans="2:7">
      <c r="C27" s="39"/>
      <c r="D27" s="40"/>
      <c r="E27" s="40"/>
      <c r="F27" s="40"/>
      <c r="G27" s="41"/>
    </row>
    <row r="28" spans="2:7" ht="19.5" thickBot="1">
      <c r="C28" s="30"/>
      <c r="D28" s="31"/>
      <c r="E28" s="31"/>
      <c r="F28" s="31"/>
      <c r="G28" s="32"/>
    </row>
  </sheetData>
  <mergeCells count="3">
    <mergeCell ref="C10:F11"/>
    <mergeCell ref="C20:G21"/>
    <mergeCell ref="C23:G28"/>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4D0D2015B13E41A3E9F0BA2E36E29C" ma:contentTypeVersion="8" ma:contentTypeDescription="新しいドキュメントを作成します。" ma:contentTypeScope="" ma:versionID="fdcebd1f4746524747a396884b9ccdf6">
  <xsd:schema xmlns:xsd="http://www.w3.org/2001/XMLSchema" xmlns:xs="http://www.w3.org/2001/XMLSchema" xmlns:p="http://schemas.microsoft.com/office/2006/metadata/properties" xmlns:ns3="19afb74c-e98b-4413-8d4c-e1ede1fbbdc7" targetNamespace="http://schemas.microsoft.com/office/2006/metadata/properties" ma:root="true" ma:fieldsID="3b9ff41f542bd44cfbe390f73e5d76ab" ns3:_="">
    <xsd:import namespace="19afb74c-e98b-4413-8d4c-e1ede1fbbdc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fb74c-e98b-4413-8d4c-e1ede1fbb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56E139-61C2-426C-9055-084D716AC353}"/>
</file>

<file path=customXml/itemProps2.xml><?xml version="1.0" encoding="utf-8"?>
<ds:datastoreItem xmlns:ds="http://schemas.openxmlformats.org/officeDocument/2006/customXml" ds:itemID="{5F3B47C8-F91E-43FA-9D8E-7C1764196307}"/>
</file>

<file path=customXml/itemProps3.xml><?xml version="1.0" encoding="utf-8"?>
<ds:datastoreItem xmlns:ds="http://schemas.openxmlformats.org/officeDocument/2006/customXml" ds:itemID="{A8703A2B-B438-4ADC-96FA-F020AC5D11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2019-12-23T08:04:56Z</dcterms:created>
  <dcterms:modified xsi:type="dcterms:W3CDTF">2021-01-15T01:23:19Z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0x010100824D0D2015B13E41A3E9F0BA2E36E29C</vt:lpwstr>
  </property>
</Properties>
</file>